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DCB\DCBS\DCBS02\DCBS02-COMMUN\5 - Contrats\5_Especes_DAB_Maintenance et Transport de fonds\Préparation nouveau marché 2026\DCE VF NM 31-10-25\"/>
    </mc:Choice>
  </mc:AlternateContent>
  <xr:revisionPtr revIDLastSave="0" documentId="13_ncr:1_{10ECAE4B-608B-4248-833E-7512863BB0F7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LOT 2 DPGF" sheetId="5" r:id="rId1"/>
    <sheet name="LOT 2 BPU" sheetId="6" r:id="rId2"/>
    <sheet name="LOT 2 DQE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7" i="7" l="1"/>
  <c r="C70" i="7" l="1"/>
  <c r="C71" i="7" s="1"/>
  <c r="C67" i="7"/>
  <c r="C68" i="7" s="1"/>
  <c r="C64" i="7"/>
  <c r="E63" i="7" s="1"/>
  <c r="E64" i="7" s="1"/>
  <c r="C61" i="7"/>
  <c r="E60" i="7" s="1"/>
  <c r="E61" i="7" s="1"/>
  <c r="C58" i="7"/>
  <c r="E57" i="7" s="1"/>
  <c r="E58" i="7" s="1"/>
  <c r="C55" i="7"/>
  <c r="E54" i="7" s="1"/>
  <c r="E55" i="7" s="1"/>
  <c r="C52" i="7"/>
  <c r="E51" i="7" s="1"/>
  <c r="E52" i="7" s="1"/>
  <c r="C49" i="7"/>
  <c r="C50" i="7" s="1"/>
  <c r="E32" i="6"/>
  <c r="E33" i="6"/>
  <c r="E34" i="6"/>
  <c r="E35" i="6"/>
  <c r="E31" i="6"/>
  <c r="E30" i="6"/>
  <c r="E29" i="6"/>
  <c r="E28" i="6"/>
  <c r="E12" i="6"/>
  <c r="C53" i="7" l="1"/>
  <c r="C56" i="7"/>
  <c r="C59" i="7"/>
  <c r="C62" i="7"/>
  <c r="C65" i="7"/>
  <c r="E48" i="7"/>
  <c r="E66" i="7"/>
  <c r="E67" i="7" s="1"/>
  <c r="E69" i="7"/>
  <c r="E70" i="7" s="1"/>
  <c r="E49" i="7" l="1"/>
  <c r="E73" i="7"/>
  <c r="D4" i="7"/>
  <c r="C4" i="7"/>
  <c r="B3" i="7"/>
  <c r="D8" i="6"/>
  <c r="D7" i="6"/>
  <c r="D6" i="6"/>
  <c r="D5" i="6"/>
  <c r="B3" i="6"/>
  <c r="D12" i="5"/>
  <c r="D13" i="5" s="1"/>
  <c r="C45" i="7"/>
  <c r="C46" i="7" s="1"/>
  <c r="C42" i="7"/>
  <c r="C43" i="7" s="1"/>
  <c r="C39" i="7"/>
  <c r="C40" i="7" s="1"/>
  <c r="C36" i="7"/>
  <c r="C37" i="7" s="1"/>
  <c r="C32" i="7"/>
  <c r="E32" i="7" s="1"/>
  <c r="E33" i="7" s="1"/>
  <c r="C29" i="7"/>
  <c r="C30" i="7" s="1"/>
  <c r="C26" i="7"/>
  <c r="C27" i="7" s="1"/>
  <c r="C23" i="7"/>
  <c r="C24" i="7" s="1"/>
  <c r="C20" i="7"/>
  <c r="C21" i="7" s="1"/>
  <c r="C17" i="7"/>
  <c r="C18" i="7" s="1"/>
  <c r="C14" i="7"/>
  <c r="C15" i="7" s="1"/>
  <c r="C11" i="7"/>
  <c r="C12" i="7" s="1"/>
  <c r="E24" i="6"/>
  <c r="E25" i="6"/>
  <c r="E15" i="6"/>
  <c r="E16" i="6"/>
  <c r="E17" i="6"/>
  <c r="E18" i="6"/>
  <c r="E19" i="6"/>
  <c r="E20" i="6"/>
  <c r="E26" i="6"/>
  <c r="E23" i="6"/>
  <c r="E21" i="6"/>
  <c r="E14" i="6"/>
  <c r="E74" i="7" l="1"/>
  <c r="E80" i="7"/>
  <c r="E83" i="7" s="1"/>
  <c r="E44" i="7"/>
  <c r="E45" i="7" s="1"/>
  <c r="E41" i="7"/>
  <c r="E42" i="7" s="1"/>
  <c r="E38" i="7"/>
  <c r="E39" i="7" s="1"/>
  <c r="E35" i="7"/>
  <c r="E36" i="7" s="1"/>
  <c r="C33" i="7"/>
  <c r="E29" i="7"/>
  <c r="E30" i="7" s="1"/>
  <c r="E26" i="7"/>
  <c r="E27" i="7" s="1"/>
  <c r="E23" i="7"/>
  <c r="E24" i="7" s="1"/>
  <c r="E11" i="7"/>
  <c r="E14" i="7"/>
  <c r="E15" i="7" s="1"/>
  <c r="E17" i="7"/>
  <c r="E18" i="7" s="1"/>
  <c r="E20" i="7"/>
  <c r="E21" i="7" s="1"/>
  <c r="E78" i="7" l="1"/>
  <c r="E12" i="7"/>
  <c r="E81" i="7" l="1"/>
  <c r="E84" i="7"/>
</calcChain>
</file>

<file path=xl/sharedStrings.xml><?xml version="1.0" encoding="utf-8"?>
<sst xmlns="http://schemas.openxmlformats.org/spreadsheetml/2006/main" count="134" uniqueCount="59">
  <si>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</si>
  <si>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</si>
  <si>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</si>
  <si>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</si>
  <si>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</si>
  <si>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</si>
  <si>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</si>
  <si>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</si>
  <si>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estimatif des prestations à prix unitaires</t>
  </si>
  <si>
    <t xml:space="preserve">Montant H.T. </t>
  </si>
  <si>
    <t>Montant T.T.C.</t>
  </si>
  <si>
    <t xml:space="preserve">Prix unitaire HT </t>
  </si>
  <si>
    <t>Prix unitaire TTC</t>
  </si>
  <si>
    <t>Prestations unitaires</t>
  </si>
  <si>
    <t>Quantités estimatives annuelles</t>
  </si>
  <si>
    <t>INTERVENTIONS DAB (dont approvisionnement)</t>
  </si>
  <si>
    <t>TRANSPORT DE FONDS SITES CDC</t>
  </si>
  <si>
    <t>Chargement de billets automate</t>
  </si>
  <si>
    <t>Préparation des colis</t>
  </si>
  <si>
    <t>Incidence gazole (par transport)</t>
  </si>
  <si>
    <t>Assurance des valeurs transportées (par tranche de 1 000 € transportés)</t>
  </si>
  <si>
    <t>Accompagnement 1ère heure</t>
  </si>
  <si>
    <t>Accompagnement au-delà de la 1ère heure</t>
  </si>
  <si>
    <t>Préparation billets (aux 1 000 €)</t>
  </si>
  <si>
    <r>
      <rPr>
        <sz val="20"/>
        <color theme="2"/>
        <rFont val="Calibri"/>
        <family val="2"/>
      </rPr>
      <t>LOT 2 - Bordereau des prix unitaires (B.P.U)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</si>
  <si>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>Annexe financière lot 2
Décomposition du prix global et forfaitaire (DPGF)</t>
  </si>
  <si>
    <t>Prestation forfaitaire</t>
  </si>
  <si>
    <t>Coût (€ HT)</t>
  </si>
  <si>
    <t>Montant total forfaitaire de la prestation HT</t>
  </si>
  <si>
    <t>Montant total  forfaitaire de la prestation TTC</t>
  </si>
  <si>
    <t>Montant unitaire HT</t>
  </si>
  <si>
    <t xml:space="preserve">LOT 2 - Détail Quantitatif Estimatif (DQE)
et montant total estimatif du marché
</t>
  </si>
  <si>
    <t>Montant total du DQE annuel (€ HT)</t>
  </si>
  <si>
    <t>Montant total estimatif des prestations du marché</t>
  </si>
  <si>
    <t>Total DPGF des prestations forfaitaires sur 4 ans (durée totale du marché)</t>
  </si>
  <si>
    <t>Total DQE des prestations unitaires sur 4 ans (durée totale du marché)</t>
  </si>
  <si>
    <t>Montant estimatif total du marché HT</t>
  </si>
  <si>
    <t>Montant estimatif total du marché TTC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</si>
  <si>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2025xxxx</t>
    </r>
  </si>
  <si>
    <t>Accompagnement du titulaire du lot 1 - 1ère heure (coût horaire)</t>
  </si>
  <si>
    <t>Accompagnement du titulaire du lot 1 - au-delà de la 1ère heure (coût horaire)</t>
  </si>
  <si>
    <t>Chargement de billets automate (par automate)</t>
  </si>
  <si>
    <t>Desserte fourgon en caisson sécurisé</t>
  </si>
  <si>
    <t>Desserte fourgon en caisson sécurisé (par desserte)</t>
  </si>
  <si>
    <t>MISE EN PLACE</t>
  </si>
  <si>
    <t>GESTION DES DEPOTS DE PLUS DE 30 000 €</t>
  </si>
  <si>
    <t>Droit d'accès au centre-fort</t>
  </si>
  <si>
    <t>Traitement de colis</t>
  </si>
  <si>
    <t>comptages des billets pour 1000 euros comptés sur le comptage de la banque postale</t>
  </si>
  <si>
    <t>comptages de la monnaie pour 1000 euros comptés sur le comptage de la banque postale</t>
  </si>
  <si>
    <t>Bordereau d'erreur constaté</t>
  </si>
  <si>
    <t>Sac transparent perforé format 290*270 (par carton de 250 pochettes)</t>
  </si>
  <si>
    <t>Sac monnaie transparent  5KG (par carton de 250 pochettes)</t>
  </si>
  <si>
    <t>Sac monnaie transparent avec poignée 15KG (par carton de 250 pochettes)</t>
  </si>
  <si>
    <t>Montant total du DQE annuel (€ TTC)</t>
  </si>
  <si>
    <t>Forfait mensuel intervention DAB (par DAB)</t>
  </si>
  <si>
    <r>
      <t xml:space="preserve">Coût de gestion du marché
</t>
    </r>
    <r>
      <rPr>
        <sz val="12"/>
        <color theme="0"/>
        <rFont val="Calibri"/>
        <family val="2"/>
      </rPr>
      <t>Coût forfaitaire annuel incluant notamment :
- l'équipe projet dédiée ;
- la participation aux comités et diverses réunions liées au marché (divers contrôles liés au marché …) ;</t>
    </r>
    <r>
      <rPr>
        <b/>
        <sz val="12"/>
        <color theme="0"/>
        <rFont val="Calibri"/>
        <family val="2"/>
      </rPr>
      <t xml:space="preserve">
</t>
    </r>
    <r>
      <rPr>
        <sz val="12"/>
        <color theme="0"/>
        <rFont val="Calibri"/>
        <family val="2"/>
      </rPr>
      <t xml:space="preserve">- le suivi et le reporting </t>
    </r>
  </si>
  <si>
    <t>Coût de la mise en place de la prestation (incluant notamment les tests éventuels (tournée à blanc, etc.)
Cette prestation sera commandée en cas de changement de titulaire)</t>
  </si>
  <si>
    <t>Forfait mensuel intervention DAB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</si>
</sst>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_€_-;\-* #,##0.00\ _€_-;_-* &quot;-&quot;??\ _€_-;_-@_-"/>
  </numFmts>
  <fonts count="26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i/>
      <sz val="14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2"/>
      <color theme="0"/>
      <name val="Calibri"/>
      <family val="2"/>
    </font>
    <font>
      <b/>
      <u/>
      <sz val="10"/>
      <color theme="0"/>
      <name val="Calibri"/>
      <family val="2"/>
    </font>
    <font>
      <b/>
      <sz val="12"/>
      <name val="Calibri"/>
      <family val="2"/>
    </font>
    <font>
      <b/>
      <sz val="10"/>
      <color theme="1"/>
      <name val="Arial"/>
      <family val="2"/>
    </font>
    <font>
      <b/>
      <sz val="12"/>
      <color theme="3"/>
      <name val="Calibri"/>
      <family val="2"/>
    </font>
    <font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/>
      <top style="dotted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dotted">
        <color theme="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/>
      <top style="dotted">
        <color theme="2"/>
      </top>
      <bottom style="medium">
        <color theme="8" tint="-0.499984740745262"/>
      </bottom>
      <diagonal/>
    </border>
    <border>
      <left/>
      <right style="thin">
        <color theme="2"/>
      </right>
      <top style="dotted">
        <color theme="2"/>
      </top>
      <bottom style="medium">
        <color theme="8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8" tint="-0.499984740745262"/>
      </top>
      <bottom/>
      <diagonal/>
    </border>
    <border>
      <left/>
      <right style="medium">
        <color indexed="64"/>
      </right>
      <top style="thin">
        <color theme="8" tint="-0.499984740745262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2"/>
      </top>
      <bottom style="dotted">
        <color theme="2"/>
      </bottom>
      <diagonal/>
    </border>
    <border>
      <left/>
      <right style="medium">
        <color indexed="64"/>
      </right>
      <top/>
      <bottom style="dotted">
        <color theme="2"/>
      </bottom>
      <diagonal/>
    </border>
    <border>
      <left style="medium">
        <color indexed="64"/>
      </left>
      <right/>
      <top style="dotted">
        <color theme="2"/>
      </top>
      <bottom style="thin">
        <color theme="8" tint="-0.499984740745262"/>
      </bottom>
      <diagonal/>
    </border>
    <border>
      <left/>
      <right style="medium">
        <color indexed="64"/>
      </right>
      <top style="dotted">
        <color theme="2"/>
      </top>
      <bottom style="thin">
        <color theme="2"/>
      </bottom>
      <diagonal/>
    </border>
    <border>
      <left style="medium">
        <color indexed="64"/>
      </left>
      <right/>
      <top style="dotted">
        <color theme="2"/>
      </top>
      <bottom style="medium">
        <color theme="8" tint="-0.499984740745262"/>
      </bottom>
      <diagonal/>
    </border>
    <border>
      <left style="medium">
        <color indexed="64"/>
      </left>
      <right/>
      <top style="medium">
        <color theme="8" tint="-0.499984740745262"/>
      </top>
      <bottom/>
      <diagonal/>
    </border>
    <border>
      <left/>
      <right style="medium">
        <color indexed="64"/>
      </right>
      <top style="medium">
        <color theme="8" tint="-0.499984740745262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theme="2"/>
      </bottom>
      <diagonal/>
    </border>
    <border>
      <left/>
      <right/>
      <top/>
      <bottom style="dotted">
        <color theme="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7" fillId="0" borderId="0"/>
    <xf numFmtId="9" fontId="17" fillId="0" borderId="0" applyFont="0" applyFill="0" applyBorder="0" applyAlignment="0" applyProtection="0"/>
    <xf numFmtId="165" fontId="17" fillId="0" borderId="0" applyFont="0" applyFill="0" applyBorder="0" applyAlignment="0" applyProtection="0"/>
  </cellStyleXfs>
  <cellXfs count="129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vertical="center"/>
    </xf>
    <xf numFmtId="3" fontId="8" fillId="2" borderId="0" xfId="0" applyNumberFormat="1" applyFont="1" applyFill="1" applyAlignment="1">
      <alignment horizontal="center" vertical="center" wrapText="1"/>
    </xf>
    <xf numFmtId="3" fontId="0" fillId="0" borderId="0" xfId="0" applyNumberFormat="1"/>
    <xf numFmtId="3" fontId="7" fillId="2" borderId="2" xfId="0" applyNumberFormat="1" applyFont="1" applyFill="1" applyBorder="1" applyAlignment="1">
      <alignment horizontal="center" vertical="center" wrapText="1"/>
    </xf>
    <xf numFmtId="164" fontId="7" fillId="7" borderId="2" xfId="0" applyNumberFormat="1" applyFont="1" applyFill="1" applyBorder="1" applyAlignment="1">
      <alignment vertical="center"/>
    </xf>
    <xf numFmtId="164" fontId="1" fillId="8" borderId="2" xfId="0" applyNumberFormat="1" applyFont="1" applyFill="1" applyBorder="1" applyAlignment="1">
      <alignment horizontal="center" vertical="center"/>
    </xf>
    <xf numFmtId="164" fontId="13" fillId="5" borderId="2" xfId="0" applyNumberFormat="1" applyFont="1" applyFill="1" applyBorder="1" applyAlignment="1">
      <alignment horizontal="right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19" fillId="5" borderId="21" xfId="0" applyNumberFormat="1" applyFont="1" applyFill="1" applyBorder="1" applyAlignment="1">
      <alignment horizontal="center" vertical="center" wrapText="1"/>
    </xf>
    <xf numFmtId="164" fontId="19" fillId="5" borderId="23" xfId="0" applyNumberFormat="1" applyFont="1" applyFill="1" applyBorder="1" applyAlignment="1">
      <alignment horizontal="center" vertical="center" wrapText="1"/>
    </xf>
    <xf numFmtId="164" fontId="13" fillId="5" borderId="30" xfId="1" applyNumberFormat="1" applyFont="1" applyFill="1" applyBorder="1" applyAlignment="1">
      <alignment horizontal="center" vertical="center" wrapText="1"/>
    </xf>
    <xf numFmtId="164" fontId="7" fillId="7" borderId="37" xfId="1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left" vertical="center" wrapText="1" indent="4"/>
    </xf>
    <xf numFmtId="0" fontId="12" fillId="8" borderId="0" xfId="0" applyFont="1" applyFill="1" applyBorder="1" applyAlignment="1">
      <alignment horizontal="left" vertical="center" wrapText="1" indent="4"/>
    </xf>
    <xf numFmtId="0" fontId="12" fillId="8" borderId="1" xfId="0" applyFont="1" applyFill="1" applyBorder="1" applyAlignment="1">
      <alignment horizontal="left" vertical="center" wrapText="1" indent="4"/>
    </xf>
    <xf numFmtId="164" fontId="22" fillId="8" borderId="24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 wrapText="1"/>
    </xf>
    <xf numFmtId="164" fontId="7" fillId="7" borderId="39" xfId="1" applyNumberFormat="1" applyFont="1" applyFill="1" applyBorder="1" applyAlignment="1">
      <alignment vertical="center"/>
    </xf>
    <xf numFmtId="164" fontId="24" fillId="5" borderId="14" xfId="1" applyNumberFormat="1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left" vertical="center" wrapText="1"/>
    </xf>
    <xf numFmtId="0" fontId="21" fillId="10" borderId="4" xfId="0" applyFont="1" applyFill="1" applyBorder="1" applyAlignment="1">
      <alignment horizontal="left" vertical="center" wrapText="1"/>
    </xf>
    <xf numFmtId="0" fontId="21" fillId="10" borderId="5" xfId="0" applyFont="1" applyFill="1" applyBorder="1" applyAlignment="1">
      <alignment horizontal="left" vertical="center" wrapText="1"/>
    </xf>
    <xf numFmtId="0" fontId="15" fillId="4" borderId="41" xfId="1" applyFont="1" applyFill="1" applyBorder="1" applyAlignment="1">
      <alignment horizontal="center" vertical="center" wrapText="1"/>
    </xf>
    <xf numFmtId="0" fontId="15" fillId="4" borderId="29" xfId="1" applyFont="1" applyFill="1" applyBorder="1" applyAlignment="1">
      <alignment horizontal="center" vertical="center" wrapText="1"/>
    </xf>
    <xf numFmtId="0" fontId="15" fillId="4" borderId="42" xfId="1" applyFont="1" applyFill="1" applyBorder="1" applyAlignment="1">
      <alignment horizontal="center" vertical="center" wrapText="1"/>
    </xf>
    <xf numFmtId="0" fontId="25" fillId="0" borderId="0" xfId="0" applyFont="1"/>
    <xf numFmtId="0" fontId="1" fillId="2" borderId="4" xfId="0" applyFont="1" applyFill="1" applyBorder="1" applyAlignment="1">
      <alignment horizontal="left" vertical="center" wrapText="1"/>
    </xf>
    <xf numFmtId="0" fontId="7" fillId="2" borderId="54" xfId="0" applyFont="1" applyFill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/>
    </xf>
    <xf numFmtId="164" fontId="1" fillId="8" borderId="5" xfId="0" applyNumberFormat="1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164" fontId="1" fillId="2" borderId="5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164" fontId="21" fillId="10" borderId="5" xfId="0" applyNumberFormat="1" applyFont="1" applyFill="1" applyBorder="1" applyAlignment="1">
      <alignment horizontal="center" vertical="center" wrapText="1"/>
    </xf>
    <xf numFmtId="164" fontId="13" fillId="5" borderId="52" xfId="0" applyNumberFormat="1" applyFont="1" applyFill="1" applyBorder="1" applyAlignment="1">
      <alignment horizontal="right" vertical="center" wrapText="1"/>
    </xf>
    <xf numFmtId="0" fontId="13" fillId="5" borderId="27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center" vertical="center" wrapText="1"/>
    </xf>
    <xf numFmtId="0" fontId="13" fillId="4" borderId="49" xfId="0" applyFont="1" applyFill="1" applyBorder="1" applyAlignment="1">
      <alignment horizontal="left" vertical="center" wrapText="1"/>
    </xf>
    <xf numFmtId="0" fontId="13" fillId="4" borderId="50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3" fillId="9" borderId="51" xfId="0" applyFont="1" applyFill="1" applyBorder="1" applyAlignment="1">
      <alignment horizontal="center" vertical="center" wrapText="1"/>
    </xf>
    <xf numFmtId="0" fontId="13" fillId="9" borderId="52" xfId="0" applyFont="1" applyFill="1" applyBorder="1" applyAlignment="1">
      <alignment horizontal="center" vertical="center" wrapText="1"/>
    </xf>
    <xf numFmtId="0" fontId="13" fillId="9" borderId="53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4" borderId="31" xfId="0" applyFont="1" applyFill="1" applyBorder="1" applyAlignment="1">
      <alignment horizontal="center" vertical="center" wrapText="1"/>
    </xf>
    <xf numFmtId="0" fontId="13" fillId="4" borderId="3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10" fillId="8" borderId="0" xfId="0" applyFont="1" applyFill="1" applyBorder="1" applyAlignment="1">
      <alignment horizontal="center" vertical="center" wrapText="1"/>
    </xf>
    <xf numFmtId="0" fontId="13" fillId="11" borderId="51" xfId="0" applyFont="1" applyFill="1" applyBorder="1" applyAlignment="1">
      <alignment horizontal="center" vertical="center" wrapText="1"/>
    </xf>
    <xf numFmtId="0" fontId="13" fillId="11" borderId="52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13" fillId="12" borderId="43" xfId="0" applyFont="1" applyFill="1" applyBorder="1" applyAlignment="1">
      <alignment horizontal="center" vertical="center" wrapText="1"/>
    </xf>
    <xf numFmtId="0" fontId="13" fillId="12" borderId="44" xfId="0" applyFont="1" applyFill="1" applyBorder="1" applyAlignment="1">
      <alignment horizontal="center" vertical="center" wrapText="1"/>
    </xf>
    <xf numFmtId="0" fontId="13" fillId="12" borderId="5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3" fontId="1" fillId="6" borderId="46" xfId="0" applyNumberFormat="1" applyFont="1" applyFill="1" applyBorder="1" applyAlignment="1">
      <alignment horizontal="center" vertical="center"/>
    </xf>
    <xf numFmtId="3" fontId="1" fillId="6" borderId="47" xfId="0" applyNumberFormat="1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left" vertical="center" wrapText="1"/>
    </xf>
    <xf numFmtId="0" fontId="21" fillId="10" borderId="4" xfId="0" applyFont="1" applyFill="1" applyBorder="1" applyAlignment="1">
      <alignment horizontal="left" vertical="center" wrapText="1"/>
    </xf>
    <xf numFmtId="0" fontId="21" fillId="10" borderId="5" xfId="0" applyFont="1" applyFill="1" applyBorder="1" applyAlignment="1">
      <alignment horizontal="left" vertical="center" wrapText="1"/>
    </xf>
    <xf numFmtId="0" fontId="13" fillId="4" borderId="51" xfId="0" applyFont="1" applyFill="1" applyBorder="1" applyAlignment="1">
      <alignment horizontal="center" vertical="center" wrapText="1"/>
    </xf>
    <xf numFmtId="0" fontId="13" fillId="4" borderId="52" xfId="0" applyFont="1" applyFill="1" applyBorder="1" applyAlignment="1">
      <alignment horizontal="center" vertical="center" wrapText="1"/>
    </xf>
    <xf numFmtId="0" fontId="13" fillId="4" borderId="5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3" fontId="1" fillId="6" borderId="2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1" fillId="10" borderId="3" xfId="0" applyFont="1" applyFill="1" applyBorder="1" applyAlignment="1">
      <alignment horizontal="center" vertical="center" wrapText="1"/>
    </xf>
    <xf numFmtId="0" fontId="21" fillId="10" borderId="5" xfId="0" applyFont="1" applyFill="1" applyBorder="1" applyAlignment="1">
      <alignment horizontal="center" vertical="center" wrapText="1"/>
    </xf>
    <xf numFmtId="0" fontId="13" fillId="12" borderId="51" xfId="0" applyFont="1" applyFill="1" applyBorder="1" applyAlignment="1">
      <alignment horizontal="center" vertical="center" wrapText="1"/>
    </xf>
    <xf numFmtId="0" fontId="13" fillId="12" borderId="52" xfId="0" applyFont="1" applyFill="1" applyBorder="1" applyAlignment="1">
      <alignment horizontal="center" vertical="center" wrapText="1"/>
    </xf>
    <xf numFmtId="0" fontId="13" fillId="12" borderId="5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13" fillId="3" borderId="31" xfId="1" applyFont="1" applyFill="1" applyBorder="1" applyAlignment="1">
      <alignment horizontal="center" vertical="center" wrapText="1"/>
    </xf>
    <xf numFmtId="0" fontId="13" fillId="3" borderId="32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4" fillId="4" borderId="34" xfId="1" applyFont="1" applyFill="1" applyBorder="1" applyAlignment="1">
      <alignment horizontal="center" vertical="center" wrapText="1"/>
    </xf>
    <xf numFmtId="0" fontId="14" fillId="4" borderId="7" xfId="1" applyFont="1" applyFill="1" applyBorder="1" applyAlignment="1">
      <alignment horizontal="center" vertical="center" wrapText="1"/>
    </xf>
    <xf numFmtId="0" fontId="14" fillId="4" borderId="35" xfId="1" applyFont="1" applyFill="1" applyBorder="1" applyAlignment="1">
      <alignment horizontal="center" vertical="center" wrapText="1"/>
    </xf>
    <xf numFmtId="0" fontId="1" fillId="2" borderId="36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3" fillId="5" borderId="15" xfId="1" applyFont="1" applyFill="1" applyBorder="1" applyAlignment="1">
      <alignment horizontal="center" vertical="center" wrapText="1"/>
    </xf>
    <xf numFmtId="0" fontId="13" fillId="5" borderId="17" xfId="1" applyFont="1" applyFill="1" applyBorder="1" applyAlignment="1">
      <alignment horizontal="center" vertical="center" wrapText="1"/>
    </xf>
    <xf numFmtId="0" fontId="13" fillId="5" borderId="16" xfId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58" xfId="0" applyFont="1" applyFill="1" applyBorder="1" applyAlignment="1">
      <alignment horizontal="center" vertical="center" wrapText="1"/>
    </xf>
    <xf numFmtId="0" fontId="13" fillId="5" borderId="57" xfId="0" applyFont="1" applyFill="1" applyBorder="1" applyAlignment="1">
      <alignment horizontal="center" vertical="center" wrapText="1"/>
    </xf>
    <xf numFmtId="0" fontId="1" fillId="2" borderId="3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4" fillId="4" borderId="25" xfId="1" applyFont="1" applyFill="1" applyBorder="1" applyAlignment="1">
      <alignment horizontal="center" vertical="center" wrapText="1"/>
    </xf>
    <xf numFmtId="0" fontId="14" fillId="4" borderId="11" xfId="1" applyFont="1" applyFill="1" applyBorder="1" applyAlignment="1">
      <alignment horizontal="center" vertical="center" wrapText="1"/>
    </xf>
    <xf numFmtId="0" fontId="14" fillId="4" borderId="26" xfId="1" applyFont="1" applyFill="1" applyBorder="1" applyAlignment="1">
      <alignment horizontal="center" vertical="center" wrapText="1"/>
    </xf>
    <xf numFmtId="0" fontId="1" fillId="2" borderId="40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</cellXfs>
  <cellStyles count="4">
    <cellStyle name="Milliers 3" xfId="3" xr:uid="{CF1582E3-9FBF-4D2E-8BDA-D884025DA545}"/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9525</xdr:rowOff>
    </xdr:from>
    <xdr:to>
      <xdr:col>2</xdr:col>
      <xdr:colOff>548273</xdr:colOff>
      <xdr:row>7</xdr:row>
      <xdr:rowOff>14139</xdr:rowOff>
    </xdr:to>
    <xdr:pic>
      <xdr:nvPicPr>
        <xdr:cNvPr id="2" name="Image 1" descr="illutration 6juin.jpg">
          <a:extLst>
            <a:ext uri="{FF2B5EF4-FFF2-40B4-BE49-F238E27FC236}">
              <a16:creationId xmlns:a16="http://schemas.microsoft.com/office/drawing/2014/main" id="{2E779B97-BB6E-4888-A560-0E5A11A6B1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63500" y="1466850"/>
          <a:ext cx="2580273" cy="10809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133350</xdr:colOff>
      <xdr:row>0</xdr:row>
      <xdr:rowOff>1028700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EC78BED-B9C5-497D-BDEE-221D397A9EE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1028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914400</xdr:colOff>
      <xdr:row>0</xdr:row>
      <xdr:rowOff>971550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1141CC-A149-4ECA-B221-76C5B58C79C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63500</xdr:colOff>
      <xdr:row>3</xdr:row>
      <xdr:rowOff>57151</xdr:rowOff>
    </xdr:from>
    <xdr:to>
      <xdr:col>2</xdr:col>
      <xdr:colOff>81548</xdr:colOff>
      <xdr:row>7</xdr:row>
      <xdr:rowOff>137965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91E7B9B-E717-41CE-88B7-2C2F062467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63500" y="1704976"/>
          <a:ext cx="2580273" cy="12619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76200</xdr:colOff>
      <xdr:row>0</xdr:row>
      <xdr:rowOff>1019174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5CB9990-9977-4FE5-85F5-C1309C8882E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90600" cy="10191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3AE58-F774-4384-82A7-804D70509D1B}">
  <sheetPr>
    <pageSetUpPr fitToPage="1"/>
  </sheetPr>
  <dimension ref="A1:D13"/>
  <sheetViews>
    <sheetView topLeftCell="A7" zoomScaleNormal="100" workbookViewId="0">
      <selection activeCell="D11" sqref="D11"/>
    </sheetView>
  </sheetViews>
  <sheetFormatPr baseColWidth="10" defaultColWidth="11.36328125" defaultRowHeight="13" x14ac:dyDescent="0.25"/>
  <cols>
    <col min="1" max="1" width="12.90625" style="11" customWidth="1"/>
    <col min="2" max="2" width="18.54296875" style="11" customWidth="1"/>
    <col min="3" max="3" width="40.6328125" style="2" customWidth="1"/>
    <col min="4" max="4" width="32.6328125" style="2" customWidth="1"/>
    <col min="5" max="16384" width="11.36328125" style="2"/>
  </cols>
  <sheetData>
    <row r="1" spans="1:4" ht="86.4" customHeight="1" x14ac:dyDescent="0.25">
      <c r="A1" s="1"/>
      <c r="B1" s="58" t="s">
        <v>25</v>
      </c>
      <c r="C1" s="59"/>
      <c r="D1" s="59"/>
    </row>
    <row r="2" spans="1:4" ht="18.5" x14ac:dyDescent="0.25">
      <c r="A2" s="1"/>
      <c r="B2" s="60" t="s">
        <v>38</v>
      </c>
      <c r="C2" s="60"/>
      <c r="D2" s="60"/>
    </row>
    <row r="3" spans="1:4" ht="9.9" customHeight="1" x14ac:dyDescent="0.25">
      <c r="A3" s="3"/>
      <c r="B3" s="3"/>
      <c r="C3" s="4"/>
      <c r="D3" s="4"/>
    </row>
    <row r="4" spans="1:4" ht="26.9" customHeight="1" x14ac:dyDescent="0.25">
      <c r="A4" s="3"/>
      <c r="B4" s="5"/>
      <c r="C4" s="6" t="s">
        <v>0</v>
      </c>
      <c r="D4" s="29" t="s">
        <v>1</v>
      </c>
    </row>
    <row r="5" spans="1:4" ht="20.149999999999999" customHeight="1" x14ac:dyDescent="0.25">
      <c r="A5" s="3"/>
      <c r="B5" s="5"/>
      <c r="C5" s="7" t="s">
        <v>2</v>
      </c>
      <c r="D5" s="30" t="s">
        <v>3</v>
      </c>
    </row>
    <row r="6" spans="1:4" ht="20.149999999999999" customHeight="1" x14ac:dyDescent="0.25">
      <c r="A6" s="3"/>
      <c r="B6" s="5"/>
      <c r="C6" s="7" t="s">
        <v>4</v>
      </c>
      <c r="D6" s="30" t="s">
        <v>1</v>
      </c>
    </row>
    <row r="7" spans="1:4" ht="20.149999999999999" customHeight="1" x14ac:dyDescent="0.25">
      <c r="A7" s="8"/>
      <c r="B7" s="9"/>
      <c r="C7" s="10" t="s">
        <v>5</v>
      </c>
      <c r="D7" s="31" t="s">
        <v>6</v>
      </c>
    </row>
    <row r="8" spans="1:4" ht="18.5" x14ac:dyDescent="0.25">
      <c r="A8" s="3"/>
      <c r="B8" s="3"/>
      <c r="C8" s="4"/>
      <c r="D8" s="4"/>
    </row>
    <row r="9" spans="1:4" ht="13.5" thickBot="1" x14ac:dyDescent="0.3"/>
    <row r="10" spans="1:4" ht="26.15" customHeight="1" x14ac:dyDescent="0.25">
      <c r="A10" s="61" t="s">
        <v>26</v>
      </c>
      <c r="B10" s="62"/>
      <c r="C10" s="62"/>
      <c r="D10" s="28" t="s">
        <v>27</v>
      </c>
    </row>
    <row r="11" spans="1:4" ht="109.5" customHeight="1" x14ac:dyDescent="0.25">
      <c r="A11" s="63" t="s">
        <v>56</v>
      </c>
      <c r="B11" s="64"/>
      <c r="C11" s="64"/>
      <c r="D11" s="32">
        <v>0</v>
      </c>
    </row>
    <row r="12" spans="1:4" ht="21" x14ac:dyDescent="0.25">
      <c r="A12" s="54" t="s">
        <v>28</v>
      </c>
      <c r="B12" s="55"/>
      <c r="C12" s="55"/>
      <c r="D12" s="23">
        <f>D11</f>
        <v>0</v>
      </c>
    </row>
    <row r="13" spans="1:4" ht="21.5" thickBot="1" x14ac:dyDescent="0.3">
      <c r="A13" s="56" t="s">
        <v>29</v>
      </c>
      <c r="B13" s="57"/>
      <c r="C13" s="57"/>
      <c r="D13" s="24">
        <f>D12*1.2</f>
        <v>0</v>
      </c>
    </row>
  </sheetData>
  <mergeCells count="6">
    <mergeCell ref="A12:C12"/>
    <mergeCell ref="A13:C13"/>
    <mergeCell ref="B1:D1"/>
    <mergeCell ref="B2:D2"/>
    <mergeCell ref="A10:C10"/>
    <mergeCell ref="A11:C11"/>
  </mergeCells>
  <pageMargins left="0.19685039370078741" right="0.19685039370078741" top="0.19685039370078741" bottom="0.19685039370078741" header="0.31496062992125984" footer="0.31496062992125984"/>
  <pageSetup paperSize="9" scale="74" fitToHeight="2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A51EB-D60C-416A-8D75-97FACE22E4B4}">
  <sheetPr>
    <pageSetUpPr fitToPage="1"/>
  </sheetPr>
  <dimension ref="A1:E35"/>
  <sheetViews>
    <sheetView topLeftCell="A6" zoomScaleNormal="100" workbookViewId="0">
      <selection activeCell="A17" sqref="A17:C17"/>
    </sheetView>
  </sheetViews>
  <sheetFormatPr baseColWidth="10" defaultRowHeight="12.5" x14ac:dyDescent="0.25"/>
  <cols>
    <col min="1" max="1" width="14.6328125" customWidth="1"/>
    <col min="2" max="2" width="23.6328125" customWidth="1"/>
    <col min="3" max="3" width="46.90625" customWidth="1"/>
    <col min="4" max="4" width="24" customWidth="1"/>
    <col min="5" max="5" width="22" customWidth="1"/>
  </cols>
  <sheetData>
    <row r="1" spans="1:5" ht="87" customHeight="1" x14ac:dyDescent="0.25">
      <c r="A1" s="1"/>
      <c r="B1" s="59" t="s">
        <v>24</v>
      </c>
      <c r="C1" s="59"/>
      <c r="D1" s="59"/>
      <c r="E1" s="59"/>
    </row>
    <row r="2" spans="1:5" ht="16.5" customHeight="1" x14ac:dyDescent="0.25">
      <c r="A2" s="1"/>
      <c r="B2" s="27"/>
      <c r="C2" s="27"/>
      <c r="D2" s="27"/>
      <c r="E2" s="27"/>
    </row>
    <row r="3" spans="1:5" ht="26.25" customHeight="1" x14ac:dyDescent="0.25">
      <c r="A3" s="1"/>
      <c r="B3" s="60" t="str">
        <f>'LOT 2 DPGF'!B2:D2</f>
        <v>Consultation n° 2025xxxx</v>
      </c>
      <c r="C3" s="60"/>
      <c r="D3" s="60"/>
      <c r="E3" s="60"/>
    </row>
    <row r="4" spans="1:5" ht="18" customHeight="1" x14ac:dyDescent="0.25">
      <c r="A4" s="3"/>
      <c r="B4" s="3"/>
      <c r="C4" s="4"/>
      <c r="D4" s="4"/>
      <c r="E4" s="27"/>
    </row>
    <row r="5" spans="1:5" ht="33" customHeight="1" x14ac:dyDescent="0.25">
      <c r="A5" s="3"/>
      <c r="B5" s="5"/>
      <c r="C5" s="6" t="s">
        <v>0</v>
      </c>
      <c r="D5" s="75" t="str">
        <f>'LOT 2 DPGF'!D4</f>
        <v>A Compléter</v>
      </c>
      <c r="E5" s="75"/>
    </row>
    <row r="6" spans="1:5" ht="21" x14ac:dyDescent="0.25">
      <c r="A6" s="3"/>
      <c r="B6" s="5"/>
      <c r="C6" s="7" t="s">
        <v>2</v>
      </c>
      <c r="D6" s="75" t="str">
        <f>'LOT 2 DPGF'!D5</f>
        <v>oui / non</v>
      </c>
      <c r="E6" s="75"/>
    </row>
    <row r="7" spans="1:5" ht="21" x14ac:dyDescent="0.25">
      <c r="A7" s="3"/>
      <c r="B7" s="5"/>
      <c r="C7" s="7" t="s">
        <v>4</v>
      </c>
      <c r="D7" s="75" t="str">
        <f>'LOT 2 DPGF'!D6</f>
        <v>A Compléter</v>
      </c>
      <c r="E7" s="75"/>
    </row>
    <row r="8" spans="1:5" ht="21" x14ac:dyDescent="0.25">
      <c r="A8" s="8"/>
      <c r="B8" s="9"/>
      <c r="C8" s="10" t="s">
        <v>5</v>
      </c>
      <c r="D8" s="75" t="str">
        <f>'LOT 2 DPGF'!D7</f>
        <v>en %</v>
      </c>
      <c r="E8" s="75"/>
    </row>
    <row r="9" spans="1:5" ht="24.9" customHeight="1" thickBot="1" x14ac:dyDescent="0.3">
      <c r="A9" s="3"/>
      <c r="B9" s="3"/>
      <c r="C9" s="4"/>
      <c r="D9" s="4"/>
    </row>
    <row r="10" spans="1:5" ht="32.4" customHeight="1" x14ac:dyDescent="0.25">
      <c r="A10" s="61" t="s">
        <v>13</v>
      </c>
      <c r="B10" s="62"/>
      <c r="C10" s="62"/>
      <c r="D10" s="62"/>
      <c r="E10" s="71"/>
    </row>
    <row r="11" spans="1:5" ht="32.4" customHeight="1" thickBot="1" x14ac:dyDescent="0.3">
      <c r="A11" s="76" t="s">
        <v>44</v>
      </c>
      <c r="B11" s="77"/>
      <c r="C11" s="78"/>
      <c r="D11" s="45" t="s">
        <v>11</v>
      </c>
      <c r="E11" s="46" t="s">
        <v>12</v>
      </c>
    </row>
    <row r="12" spans="1:5" ht="32.4" customHeight="1" x14ac:dyDescent="0.25">
      <c r="A12" s="65" t="s">
        <v>57</v>
      </c>
      <c r="B12" s="66"/>
      <c r="C12" s="67"/>
      <c r="D12" s="18">
        <v>0</v>
      </c>
      <c r="E12" s="22">
        <f>D12*1.2</f>
        <v>0</v>
      </c>
    </row>
    <row r="13" spans="1:5" ht="32.4" customHeight="1" thickBot="1" x14ac:dyDescent="0.3">
      <c r="A13" s="68" t="s">
        <v>15</v>
      </c>
      <c r="B13" s="69"/>
      <c r="C13" s="70"/>
      <c r="D13" s="45" t="s">
        <v>11</v>
      </c>
      <c r="E13" s="46" t="s">
        <v>12</v>
      </c>
    </row>
    <row r="14" spans="1:5" ht="22.5" customHeight="1" x14ac:dyDescent="0.25">
      <c r="A14" s="65" t="s">
        <v>55</v>
      </c>
      <c r="B14" s="66"/>
      <c r="C14" s="67"/>
      <c r="D14" s="18">
        <v>0</v>
      </c>
      <c r="E14" s="22">
        <f>D14*1.2</f>
        <v>0</v>
      </c>
    </row>
    <row r="15" spans="1:5" ht="22.5" customHeight="1" x14ac:dyDescent="0.25">
      <c r="A15" s="65" t="s">
        <v>41</v>
      </c>
      <c r="B15" s="66"/>
      <c r="C15" s="67"/>
      <c r="D15" s="18">
        <v>0</v>
      </c>
      <c r="E15" s="22">
        <f t="shared" ref="E15:E20" si="0">D15*1.2</f>
        <v>0</v>
      </c>
    </row>
    <row r="16" spans="1:5" ht="22.5" customHeight="1" x14ac:dyDescent="0.25">
      <c r="A16" s="65" t="s">
        <v>18</v>
      </c>
      <c r="B16" s="66"/>
      <c r="C16" s="67"/>
      <c r="D16" s="18">
        <v>0</v>
      </c>
      <c r="E16" s="22">
        <f t="shared" si="0"/>
        <v>0</v>
      </c>
    </row>
    <row r="17" spans="1:5" ht="22.5" customHeight="1" x14ac:dyDescent="0.25">
      <c r="A17" s="65" t="s">
        <v>43</v>
      </c>
      <c r="B17" s="66"/>
      <c r="C17" s="67"/>
      <c r="D17" s="18">
        <v>0</v>
      </c>
      <c r="E17" s="22">
        <f t="shared" si="0"/>
        <v>0</v>
      </c>
    </row>
    <row r="18" spans="1:5" ht="22.5" customHeight="1" x14ac:dyDescent="0.25">
      <c r="A18" s="65" t="s">
        <v>19</v>
      </c>
      <c r="B18" s="66"/>
      <c r="C18" s="67"/>
      <c r="D18" s="18">
        <v>0</v>
      </c>
      <c r="E18" s="22">
        <f t="shared" si="0"/>
        <v>0</v>
      </c>
    </row>
    <row r="19" spans="1:5" ht="22.5" customHeight="1" x14ac:dyDescent="0.25">
      <c r="A19" s="65" t="s">
        <v>20</v>
      </c>
      <c r="B19" s="66"/>
      <c r="C19" s="67"/>
      <c r="D19" s="18">
        <v>0</v>
      </c>
      <c r="E19" s="22">
        <f t="shared" si="0"/>
        <v>0</v>
      </c>
    </row>
    <row r="20" spans="1:5" ht="22.5" customHeight="1" x14ac:dyDescent="0.25">
      <c r="A20" s="65" t="s">
        <v>39</v>
      </c>
      <c r="B20" s="66"/>
      <c r="C20" s="67"/>
      <c r="D20" s="18">
        <v>0</v>
      </c>
      <c r="E20" s="22">
        <f t="shared" si="0"/>
        <v>0</v>
      </c>
    </row>
    <row r="21" spans="1:5" ht="22.5" customHeight="1" thickBot="1" x14ac:dyDescent="0.3">
      <c r="A21" s="65" t="s">
        <v>40</v>
      </c>
      <c r="B21" s="66"/>
      <c r="C21" s="67"/>
      <c r="D21" s="18">
        <v>0</v>
      </c>
      <c r="E21" s="22">
        <f>D21*1.2</f>
        <v>0</v>
      </c>
    </row>
    <row r="22" spans="1:5" ht="32.25" customHeight="1" thickBot="1" x14ac:dyDescent="0.3">
      <c r="A22" s="72" t="s">
        <v>16</v>
      </c>
      <c r="B22" s="73"/>
      <c r="C22" s="74"/>
      <c r="D22" s="20" t="s">
        <v>11</v>
      </c>
      <c r="E22" s="21" t="s">
        <v>12</v>
      </c>
    </row>
    <row r="23" spans="1:5" ht="22.5" customHeight="1" x14ac:dyDescent="0.25">
      <c r="A23" s="65" t="s">
        <v>23</v>
      </c>
      <c r="B23" s="66"/>
      <c r="C23" s="67"/>
      <c r="D23" s="18">
        <v>0</v>
      </c>
      <c r="E23" s="22">
        <f>D23*1.2</f>
        <v>0</v>
      </c>
    </row>
    <row r="24" spans="1:5" ht="22.5" customHeight="1" x14ac:dyDescent="0.25">
      <c r="A24" s="65" t="s">
        <v>43</v>
      </c>
      <c r="B24" s="66"/>
      <c r="C24" s="67"/>
      <c r="D24" s="18">
        <v>0</v>
      </c>
      <c r="E24" s="22">
        <f t="shared" ref="E24:E25" si="1">D24*1.2</f>
        <v>0</v>
      </c>
    </row>
    <row r="25" spans="1:5" ht="22.5" customHeight="1" x14ac:dyDescent="0.25">
      <c r="A25" s="65" t="s">
        <v>19</v>
      </c>
      <c r="B25" s="66"/>
      <c r="C25" s="67"/>
      <c r="D25" s="18">
        <v>0</v>
      </c>
      <c r="E25" s="22">
        <f t="shared" si="1"/>
        <v>0</v>
      </c>
    </row>
    <row r="26" spans="1:5" ht="22.5" customHeight="1" thickBot="1" x14ac:dyDescent="0.3">
      <c r="A26" s="65" t="s">
        <v>20</v>
      </c>
      <c r="B26" s="66"/>
      <c r="C26" s="67"/>
      <c r="D26" s="18">
        <v>0</v>
      </c>
      <c r="E26" s="22">
        <f>D26*1.2</f>
        <v>0</v>
      </c>
    </row>
    <row r="27" spans="1:5" ht="43.5" customHeight="1" thickBot="1" x14ac:dyDescent="0.3">
      <c r="A27" s="79" t="s">
        <v>45</v>
      </c>
      <c r="B27" s="80"/>
      <c r="C27" s="81"/>
      <c r="D27" s="20" t="s">
        <v>11</v>
      </c>
      <c r="E27" s="21" t="s">
        <v>12</v>
      </c>
    </row>
    <row r="28" spans="1:5" ht="19.25" customHeight="1" x14ac:dyDescent="0.25">
      <c r="A28" s="65" t="s">
        <v>46</v>
      </c>
      <c r="B28" s="66"/>
      <c r="C28" s="67"/>
      <c r="D28" s="47">
        <v>0</v>
      </c>
      <c r="E28" s="22">
        <f>D28*1.2</f>
        <v>0</v>
      </c>
    </row>
    <row r="29" spans="1:5" ht="19.25" customHeight="1" x14ac:dyDescent="0.25">
      <c r="A29" s="65" t="s">
        <v>47</v>
      </c>
      <c r="B29" s="66"/>
      <c r="C29" s="67"/>
      <c r="D29" s="47">
        <v>0</v>
      </c>
      <c r="E29" s="22">
        <f t="shared" ref="E29:E30" si="2">D29*1.2</f>
        <v>0</v>
      </c>
    </row>
    <row r="30" spans="1:5" ht="19.25" customHeight="1" x14ac:dyDescent="0.25">
      <c r="A30" s="65" t="s">
        <v>48</v>
      </c>
      <c r="B30" s="66"/>
      <c r="C30" s="67"/>
      <c r="D30" s="47">
        <v>0</v>
      </c>
      <c r="E30" s="22">
        <f t="shared" si="2"/>
        <v>0</v>
      </c>
    </row>
    <row r="31" spans="1:5" ht="19.25" customHeight="1" x14ac:dyDescent="0.25">
      <c r="A31" s="65" t="s">
        <v>49</v>
      </c>
      <c r="B31" s="66"/>
      <c r="C31" s="67"/>
      <c r="D31" s="47">
        <v>0</v>
      </c>
      <c r="E31" s="22">
        <f>D31*1.2</f>
        <v>0</v>
      </c>
    </row>
    <row r="32" spans="1:5" ht="19.25" customHeight="1" x14ac:dyDescent="0.25">
      <c r="A32" s="65" t="s">
        <v>50</v>
      </c>
      <c r="B32" s="66"/>
      <c r="C32" s="67"/>
      <c r="D32" s="47">
        <v>0</v>
      </c>
      <c r="E32" s="22">
        <f t="shared" ref="E32:E35" si="3">D32*1.2</f>
        <v>0</v>
      </c>
    </row>
    <row r="33" spans="1:5" ht="19.25" customHeight="1" x14ac:dyDescent="0.25">
      <c r="A33" s="65" t="s">
        <v>51</v>
      </c>
      <c r="B33" s="66"/>
      <c r="C33" s="67"/>
      <c r="D33" s="47">
        <v>0</v>
      </c>
      <c r="E33" s="22">
        <f t="shared" si="3"/>
        <v>0</v>
      </c>
    </row>
    <row r="34" spans="1:5" ht="19.25" customHeight="1" x14ac:dyDescent="0.25">
      <c r="A34" s="65" t="s">
        <v>52</v>
      </c>
      <c r="B34" s="66"/>
      <c r="C34" s="67"/>
      <c r="D34" s="47">
        <v>0</v>
      </c>
      <c r="E34" s="22">
        <f t="shared" si="3"/>
        <v>0</v>
      </c>
    </row>
    <row r="35" spans="1:5" ht="19.25" customHeight="1" x14ac:dyDescent="0.25">
      <c r="A35" s="65" t="s">
        <v>53</v>
      </c>
      <c r="B35" s="66"/>
      <c r="C35" s="67"/>
      <c r="D35" s="47">
        <v>0</v>
      </c>
      <c r="E35" s="22">
        <f t="shared" si="3"/>
        <v>0</v>
      </c>
    </row>
  </sheetData>
  <mergeCells count="32">
    <mergeCell ref="A35:C35"/>
    <mergeCell ref="A30:C30"/>
    <mergeCell ref="A31:C31"/>
    <mergeCell ref="A32:C32"/>
    <mergeCell ref="A33:C33"/>
    <mergeCell ref="A34:C34"/>
    <mergeCell ref="A11:C11"/>
    <mergeCell ref="A12:C12"/>
    <mergeCell ref="A27:C27"/>
    <mergeCell ref="A28:C28"/>
    <mergeCell ref="A29:C29"/>
    <mergeCell ref="A16:C16"/>
    <mergeCell ref="A17:C17"/>
    <mergeCell ref="A18:C18"/>
    <mergeCell ref="A19:C19"/>
    <mergeCell ref="A20:C20"/>
    <mergeCell ref="B1:E1"/>
    <mergeCell ref="A14:C14"/>
    <mergeCell ref="A21:C21"/>
    <mergeCell ref="A23:C23"/>
    <mergeCell ref="A26:C26"/>
    <mergeCell ref="A13:C13"/>
    <mergeCell ref="A10:E10"/>
    <mergeCell ref="A22:C22"/>
    <mergeCell ref="A15:C15"/>
    <mergeCell ref="B3:E3"/>
    <mergeCell ref="D5:E5"/>
    <mergeCell ref="D6:E6"/>
    <mergeCell ref="D7:E7"/>
    <mergeCell ref="D8:E8"/>
    <mergeCell ref="A25:C25"/>
    <mergeCell ref="A24:C24"/>
  </mergeCells>
  <pageMargins left="0.7" right="0.7" top="0.75" bottom="0.75" header="0.3" footer="0.3"/>
  <pageSetup paperSize="9" scale="76" fitToHeight="4" orientation="portrait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CB54D-7898-4D67-9636-C7F1FC0DC027}">
  <dimension ref="A1:F84"/>
  <sheetViews>
    <sheetView tabSelected="1" zoomScaleNormal="100" workbookViewId="0">
      <selection activeCell="D51" sqref="D51:D52"/>
    </sheetView>
  </sheetViews>
  <sheetFormatPr baseColWidth="10" defaultRowHeight="12.5" x14ac:dyDescent="0.25"/>
  <cols>
    <col min="1" max="1" width="13.6328125" customWidth="1"/>
    <col min="2" max="2" width="23.6328125" customWidth="1"/>
    <col min="3" max="3" width="44.90625" customWidth="1"/>
    <col min="4" max="4" width="33.6328125" style="15" customWidth="1"/>
    <col min="5" max="5" width="33.6328125" customWidth="1"/>
    <col min="6" max="6" width="28.6328125" customWidth="1"/>
  </cols>
  <sheetData>
    <row r="1" spans="1:5" ht="81.75" customHeight="1" x14ac:dyDescent="0.25">
      <c r="A1" s="1"/>
      <c r="B1" s="58" t="s">
        <v>31</v>
      </c>
      <c r="C1" s="59"/>
      <c r="D1" s="59"/>
      <c r="E1" s="59"/>
    </row>
    <row r="2" spans="1:5" ht="12.75" customHeight="1" x14ac:dyDescent="0.25">
      <c r="A2" s="3"/>
      <c r="B2" s="3"/>
      <c r="C2" s="4"/>
      <c r="D2" s="14"/>
      <c r="E2" s="2"/>
    </row>
    <row r="3" spans="1:5" ht="27" customHeight="1" x14ac:dyDescent="0.25">
      <c r="A3" s="3"/>
      <c r="B3" s="94" t="str">
        <f>'LOT 2 DPGF'!B2:D2</f>
        <v>Consultation n° 2025xxxx</v>
      </c>
      <c r="C3" s="94"/>
      <c r="D3" s="94"/>
      <c r="E3" s="94"/>
    </row>
    <row r="4" spans="1:5" ht="27" customHeight="1" x14ac:dyDescent="0.25">
      <c r="A4" s="3"/>
      <c r="B4" s="5"/>
      <c r="C4" s="33" t="str">
        <f>'LOT 2 DPGF'!C4</f>
        <v>Nom du candidat</v>
      </c>
      <c r="D4" s="95" t="str">
        <f>'LOT 2 DPGF'!D4</f>
        <v>A Compléter</v>
      </c>
      <c r="E4" s="95"/>
    </row>
    <row r="5" spans="1:5" ht="6.75" customHeight="1" x14ac:dyDescent="0.25">
      <c r="A5" s="3"/>
      <c r="B5" s="5"/>
      <c r="C5" s="33"/>
      <c r="D5" s="34"/>
      <c r="E5" s="34"/>
    </row>
    <row r="6" spans="1:5" ht="27" customHeight="1" x14ac:dyDescent="0.25">
      <c r="A6" s="91" t="s">
        <v>7</v>
      </c>
      <c r="B6" s="91"/>
      <c r="C6" s="91"/>
      <c r="D6" s="91"/>
      <c r="E6" s="91"/>
    </row>
    <row r="7" spans="1:5" ht="18.5" x14ac:dyDescent="0.25">
      <c r="A7" s="3"/>
      <c r="B7" s="3"/>
      <c r="C7" s="4"/>
      <c r="D7" s="14"/>
      <c r="E7" s="2"/>
    </row>
    <row r="8" spans="1:5" ht="57" customHeight="1" x14ac:dyDescent="0.25">
      <c r="A8" s="92" t="s">
        <v>13</v>
      </c>
      <c r="B8" s="92"/>
      <c r="C8" s="12" t="s">
        <v>30</v>
      </c>
      <c r="D8" s="16" t="s">
        <v>14</v>
      </c>
      <c r="E8" s="12" t="s">
        <v>8</v>
      </c>
    </row>
    <row r="9" spans="1:5" ht="33.75" customHeight="1" x14ac:dyDescent="0.25">
      <c r="A9" s="68" t="s">
        <v>15</v>
      </c>
      <c r="B9" s="69"/>
      <c r="C9" s="69"/>
      <c r="D9" s="69"/>
      <c r="E9" s="70"/>
    </row>
    <row r="10" spans="1:5" ht="13" x14ac:dyDescent="0.25">
      <c r="A10" s="85" t="s">
        <v>58</v>
      </c>
      <c r="B10" s="86"/>
      <c r="C10" s="86"/>
      <c r="D10" s="86"/>
      <c r="E10" s="87"/>
    </row>
    <row r="11" spans="1:5" ht="13" x14ac:dyDescent="0.25">
      <c r="A11" s="82" t="s">
        <v>9</v>
      </c>
      <c r="B11" s="82"/>
      <c r="C11" s="13">
        <f>'LOT 2 BPU'!D14</f>
        <v>0</v>
      </c>
      <c r="D11" s="93">
        <v>24</v>
      </c>
      <c r="E11" s="17">
        <f>D11*C11</f>
        <v>0</v>
      </c>
    </row>
    <row r="12" spans="1:5" ht="13" x14ac:dyDescent="0.25">
      <c r="A12" s="82" t="s">
        <v>10</v>
      </c>
      <c r="B12" s="82"/>
      <c r="C12" s="13">
        <f>C11*1.2</f>
        <v>0</v>
      </c>
      <c r="D12" s="93"/>
      <c r="E12" s="17">
        <f>E11*1.2</f>
        <v>0</v>
      </c>
    </row>
    <row r="13" spans="1:5" ht="12.75" customHeight="1" x14ac:dyDescent="0.25">
      <c r="A13" s="85" t="s">
        <v>17</v>
      </c>
      <c r="B13" s="86"/>
      <c r="C13" s="86"/>
      <c r="D13" s="86"/>
      <c r="E13" s="87"/>
    </row>
    <row r="14" spans="1:5" ht="13" x14ac:dyDescent="0.25">
      <c r="A14" s="82" t="s">
        <v>9</v>
      </c>
      <c r="B14" s="82"/>
      <c r="C14" s="13">
        <f>'LOT 2 BPU'!D15</f>
        <v>0</v>
      </c>
      <c r="D14" s="83">
        <v>20</v>
      </c>
      <c r="E14" s="17">
        <f>D14*C14</f>
        <v>0</v>
      </c>
    </row>
    <row r="15" spans="1:5" ht="13" x14ac:dyDescent="0.25">
      <c r="A15" s="82" t="s">
        <v>10</v>
      </c>
      <c r="B15" s="82"/>
      <c r="C15" s="13">
        <f>C14*1.2</f>
        <v>0</v>
      </c>
      <c r="D15" s="84"/>
      <c r="E15" s="17">
        <f>E14*1.2</f>
        <v>0</v>
      </c>
    </row>
    <row r="16" spans="1:5" ht="12.75" customHeight="1" x14ac:dyDescent="0.25">
      <c r="A16" s="85" t="s">
        <v>18</v>
      </c>
      <c r="B16" s="86"/>
      <c r="C16" s="86"/>
      <c r="D16" s="86"/>
      <c r="E16" s="87"/>
    </row>
    <row r="17" spans="1:5" ht="13" x14ac:dyDescent="0.25">
      <c r="A17" s="82" t="s">
        <v>9</v>
      </c>
      <c r="B17" s="82"/>
      <c r="C17" s="13">
        <f>'LOT 2 BPU'!D16</f>
        <v>0</v>
      </c>
      <c r="D17" s="83">
        <v>50</v>
      </c>
      <c r="E17" s="17">
        <f>D17*C17</f>
        <v>0</v>
      </c>
    </row>
    <row r="18" spans="1:5" ht="13" x14ac:dyDescent="0.25">
      <c r="A18" s="82" t="s">
        <v>10</v>
      </c>
      <c r="B18" s="82"/>
      <c r="C18" s="13">
        <f>C17*1.2</f>
        <v>0</v>
      </c>
      <c r="D18" s="84"/>
      <c r="E18" s="17">
        <f>E17*1.2</f>
        <v>0</v>
      </c>
    </row>
    <row r="19" spans="1:5" ht="12.75" customHeight="1" x14ac:dyDescent="0.25">
      <c r="A19" s="85" t="s">
        <v>42</v>
      </c>
      <c r="B19" s="86"/>
      <c r="C19" s="86"/>
      <c r="D19" s="86"/>
      <c r="E19" s="87"/>
    </row>
    <row r="20" spans="1:5" ht="13" x14ac:dyDescent="0.25">
      <c r="A20" s="82" t="s">
        <v>9</v>
      </c>
      <c r="B20" s="82"/>
      <c r="C20" s="13">
        <f>'LOT 2 BPU'!D17</f>
        <v>0</v>
      </c>
      <c r="D20" s="83">
        <v>20</v>
      </c>
      <c r="E20" s="17">
        <f>D20*C20</f>
        <v>0</v>
      </c>
    </row>
    <row r="21" spans="1:5" ht="13" x14ac:dyDescent="0.25">
      <c r="A21" s="82" t="s">
        <v>10</v>
      </c>
      <c r="B21" s="82"/>
      <c r="C21" s="13">
        <f>C20*1.2</f>
        <v>0</v>
      </c>
      <c r="D21" s="84"/>
      <c r="E21" s="17">
        <f>E20*1.2</f>
        <v>0</v>
      </c>
    </row>
    <row r="22" spans="1:5" ht="12.75" customHeight="1" x14ac:dyDescent="0.25">
      <c r="A22" s="85" t="s">
        <v>19</v>
      </c>
      <c r="B22" s="86"/>
      <c r="C22" s="86"/>
      <c r="D22" s="86"/>
      <c r="E22" s="87"/>
    </row>
    <row r="23" spans="1:5" ht="13" x14ac:dyDescent="0.25">
      <c r="A23" s="82" t="s">
        <v>9</v>
      </c>
      <c r="B23" s="82"/>
      <c r="C23" s="13">
        <f>'LOT 2 BPU'!D18</f>
        <v>0</v>
      </c>
      <c r="D23" s="83">
        <v>20</v>
      </c>
      <c r="E23" s="17">
        <f>D23*C23</f>
        <v>0</v>
      </c>
    </row>
    <row r="24" spans="1:5" ht="13" x14ac:dyDescent="0.25">
      <c r="A24" s="82" t="s">
        <v>10</v>
      </c>
      <c r="B24" s="82"/>
      <c r="C24" s="13">
        <f>C23*1.2</f>
        <v>0</v>
      </c>
      <c r="D24" s="84"/>
      <c r="E24" s="17">
        <f>E23*1.2</f>
        <v>0</v>
      </c>
    </row>
    <row r="25" spans="1:5" ht="12.75" customHeight="1" x14ac:dyDescent="0.25">
      <c r="A25" s="85" t="s">
        <v>20</v>
      </c>
      <c r="B25" s="86"/>
      <c r="C25" s="86"/>
      <c r="D25" s="86"/>
      <c r="E25" s="87"/>
    </row>
    <row r="26" spans="1:5" ht="13" x14ac:dyDescent="0.25">
      <c r="A26" s="82" t="s">
        <v>9</v>
      </c>
      <c r="B26" s="82"/>
      <c r="C26" s="13">
        <f>'LOT 2 BPU'!D19</f>
        <v>0</v>
      </c>
      <c r="D26" s="83">
        <v>1000</v>
      </c>
      <c r="E26" s="17">
        <f>D26*C26</f>
        <v>0</v>
      </c>
    </row>
    <row r="27" spans="1:5" ht="13" x14ac:dyDescent="0.25">
      <c r="A27" s="82" t="s">
        <v>10</v>
      </c>
      <c r="B27" s="82"/>
      <c r="C27" s="13">
        <f>C26*1.2</f>
        <v>0</v>
      </c>
      <c r="D27" s="84"/>
      <c r="E27" s="17">
        <f>E26*1.2</f>
        <v>0</v>
      </c>
    </row>
    <row r="28" spans="1:5" ht="12.75" customHeight="1" x14ac:dyDescent="0.25">
      <c r="A28" s="85" t="s">
        <v>21</v>
      </c>
      <c r="B28" s="86"/>
      <c r="C28" s="86"/>
      <c r="D28" s="86"/>
      <c r="E28" s="87"/>
    </row>
    <row r="29" spans="1:5" ht="13" x14ac:dyDescent="0.25">
      <c r="A29" s="82" t="s">
        <v>9</v>
      </c>
      <c r="B29" s="82"/>
      <c r="C29" s="13">
        <f>'LOT 2 BPU'!D20</f>
        <v>0</v>
      </c>
      <c r="D29" s="83">
        <v>12</v>
      </c>
      <c r="E29" s="17">
        <f>D29*C29</f>
        <v>0</v>
      </c>
    </row>
    <row r="30" spans="1:5" ht="13" x14ac:dyDescent="0.25">
      <c r="A30" s="82" t="s">
        <v>10</v>
      </c>
      <c r="B30" s="82"/>
      <c r="C30" s="13">
        <f>C29*1.2</f>
        <v>0</v>
      </c>
      <c r="D30" s="84"/>
      <c r="E30" s="17">
        <f>E29*1.2</f>
        <v>0</v>
      </c>
    </row>
    <row r="31" spans="1:5" ht="12.75" customHeight="1" x14ac:dyDescent="0.25">
      <c r="A31" s="85" t="s">
        <v>22</v>
      </c>
      <c r="B31" s="86"/>
      <c r="C31" s="86"/>
      <c r="D31" s="86"/>
      <c r="E31" s="87"/>
    </row>
    <row r="32" spans="1:5" ht="13" x14ac:dyDescent="0.25">
      <c r="A32" s="82" t="s">
        <v>9</v>
      </c>
      <c r="B32" s="82"/>
      <c r="C32" s="13">
        <f>'LOT 2 BPU'!D21</f>
        <v>0</v>
      </c>
      <c r="D32" s="83">
        <v>6</v>
      </c>
      <c r="E32" s="17">
        <f>D32*C32</f>
        <v>0</v>
      </c>
    </row>
    <row r="33" spans="1:6" ht="13" x14ac:dyDescent="0.25">
      <c r="A33" s="82" t="s">
        <v>10</v>
      </c>
      <c r="B33" s="82"/>
      <c r="C33" s="13">
        <f>C32*1.2</f>
        <v>0</v>
      </c>
      <c r="D33" s="84"/>
      <c r="E33" s="17">
        <f>E32*1.2</f>
        <v>0</v>
      </c>
    </row>
    <row r="34" spans="1:6" ht="35.25" customHeight="1" x14ac:dyDescent="0.25">
      <c r="A34" s="88" t="s">
        <v>16</v>
      </c>
      <c r="B34" s="89"/>
      <c r="C34" s="89"/>
      <c r="D34" s="89"/>
      <c r="E34" s="90"/>
    </row>
    <row r="35" spans="1:6" ht="18" customHeight="1" x14ac:dyDescent="0.25">
      <c r="A35" s="85" t="s">
        <v>23</v>
      </c>
      <c r="B35" s="86"/>
      <c r="C35" s="87"/>
      <c r="D35" s="83">
        <v>1000</v>
      </c>
      <c r="E35" s="17">
        <f>D35*C36</f>
        <v>0</v>
      </c>
    </row>
    <row r="36" spans="1:6" ht="13" x14ac:dyDescent="0.25">
      <c r="A36" s="82" t="s">
        <v>9</v>
      </c>
      <c r="B36" s="82"/>
      <c r="C36" s="13">
        <f>'LOT 2 BPU'!D23</f>
        <v>0</v>
      </c>
      <c r="D36" s="84"/>
      <c r="E36" s="17">
        <f>E35*1.2</f>
        <v>0</v>
      </c>
    </row>
    <row r="37" spans="1:6" ht="12.75" customHeight="1" x14ac:dyDescent="0.25">
      <c r="A37" s="82" t="s">
        <v>10</v>
      </c>
      <c r="B37" s="82"/>
      <c r="C37" s="13">
        <f>C36*1.2</f>
        <v>0</v>
      </c>
      <c r="D37" s="38"/>
      <c r="E37" s="39"/>
    </row>
    <row r="38" spans="1:6" ht="39" x14ac:dyDescent="0.25">
      <c r="A38" s="37" t="s">
        <v>42</v>
      </c>
      <c r="B38" s="38"/>
      <c r="C38" s="38"/>
      <c r="D38" s="83">
        <v>70</v>
      </c>
      <c r="E38" s="17">
        <f>D38*C39</f>
        <v>0</v>
      </c>
    </row>
    <row r="39" spans="1:6" ht="13" x14ac:dyDescent="0.25">
      <c r="A39" s="82" t="s">
        <v>9</v>
      </c>
      <c r="B39" s="82"/>
      <c r="C39" s="13">
        <f>'LOT 2 BPU'!D24</f>
        <v>0</v>
      </c>
      <c r="D39" s="84"/>
      <c r="E39" s="17">
        <f>E38*1.2</f>
        <v>0</v>
      </c>
    </row>
    <row r="40" spans="1:6" ht="12.75" customHeight="1" x14ac:dyDescent="0.25">
      <c r="A40" s="82" t="s">
        <v>10</v>
      </c>
      <c r="B40" s="82"/>
      <c r="C40" s="13">
        <f>C39*1.2</f>
        <v>0</v>
      </c>
      <c r="D40" s="38"/>
      <c r="E40" s="39"/>
    </row>
    <row r="41" spans="1:6" ht="26" x14ac:dyDescent="0.25">
      <c r="A41" s="37" t="s">
        <v>19</v>
      </c>
      <c r="B41" s="38"/>
      <c r="C41" s="38"/>
      <c r="D41" s="83">
        <v>70</v>
      </c>
      <c r="E41" s="17">
        <f>D41*C42</f>
        <v>0</v>
      </c>
    </row>
    <row r="42" spans="1:6" ht="13" x14ac:dyDescent="0.25">
      <c r="A42" s="82" t="s">
        <v>9</v>
      </c>
      <c r="B42" s="82"/>
      <c r="C42" s="13">
        <f>'LOT 2 BPU'!D25</f>
        <v>0</v>
      </c>
      <c r="D42" s="84"/>
      <c r="E42" s="17">
        <f>E41*1.2</f>
        <v>0</v>
      </c>
    </row>
    <row r="43" spans="1:6" ht="12.75" customHeight="1" x14ac:dyDescent="0.25">
      <c r="A43" s="82" t="s">
        <v>10</v>
      </c>
      <c r="B43" s="82"/>
      <c r="C43" s="13">
        <f>C42*1.2</f>
        <v>0</v>
      </c>
      <c r="D43" s="38"/>
      <c r="E43" s="39"/>
    </row>
    <row r="44" spans="1:6" ht="26.25" customHeight="1" x14ac:dyDescent="0.25">
      <c r="A44" s="85" t="s">
        <v>20</v>
      </c>
      <c r="B44" s="86"/>
      <c r="C44" s="87"/>
      <c r="D44" s="83">
        <v>20000</v>
      </c>
      <c r="E44" s="17">
        <f>D44*C45</f>
        <v>0</v>
      </c>
    </row>
    <row r="45" spans="1:6" ht="13" x14ac:dyDescent="0.25">
      <c r="A45" s="82" t="s">
        <v>9</v>
      </c>
      <c r="B45" s="82"/>
      <c r="C45" s="13">
        <f>'LOT 2 BPU'!D26</f>
        <v>0</v>
      </c>
      <c r="D45" s="84"/>
      <c r="E45" s="17">
        <f>E44*1.2</f>
        <v>0</v>
      </c>
      <c r="F45" s="43"/>
    </row>
    <row r="46" spans="1:6" s="11" customFormat="1" ht="15.75" customHeight="1" x14ac:dyDescent="0.25">
      <c r="A46" s="82" t="s">
        <v>10</v>
      </c>
      <c r="B46" s="82"/>
      <c r="C46" s="13">
        <f>C45*1.2</f>
        <v>0</v>
      </c>
      <c r="D46" s="96"/>
      <c r="E46" s="97"/>
      <c r="F46" s="51"/>
    </row>
    <row r="47" spans="1:6" s="11" customFormat="1" ht="37.5" customHeight="1" x14ac:dyDescent="0.25">
      <c r="A47" s="98" t="s">
        <v>45</v>
      </c>
      <c r="B47" s="99"/>
      <c r="C47" s="99"/>
      <c r="D47" s="99"/>
      <c r="E47" s="100"/>
      <c r="F47" s="51"/>
    </row>
    <row r="48" spans="1:6" s="11" customFormat="1" ht="15.75" customHeight="1" x14ac:dyDescent="0.25">
      <c r="A48" s="85" t="s">
        <v>46</v>
      </c>
      <c r="B48" s="86"/>
      <c r="C48" s="87"/>
      <c r="D48" s="83">
        <v>25</v>
      </c>
      <c r="E48" s="17">
        <f>D48*C49</f>
        <v>0</v>
      </c>
      <c r="F48" s="51"/>
    </row>
    <row r="49" spans="1:6" s="11" customFormat="1" ht="15.75" customHeight="1" x14ac:dyDescent="0.25">
      <c r="A49" s="82" t="s">
        <v>9</v>
      </c>
      <c r="B49" s="82"/>
      <c r="C49" s="13">
        <f>'LOT 2 BPU'!D28</f>
        <v>0</v>
      </c>
      <c r="D49" s="84"/>
      <c r="E49" s="17">
        <f>E48*1.2</f>
        <v>0</v>
      </c>
      <c r="F49" s="51"/>
    </row>
    <row r="50" spans="1:6" s="11" customFormat="1" ht="15.75" customHeight="1" x14ac:dyDescent="0.25">
      <c r="A50" s="82" t="s">
        <v>10</v>
      </c>
      <c r="B50" s="82"/>
      <c r="C50" s="13">
        <f>C49*1.2</f>
        <v>0</v>
      </c>
      <c r="D50" s="48"/>
      <c r="E50" s="52"/>
      <c r="F50" s="51"/>
    </row>
    <row r="51" spans="1:6" s="11" customFormat="1" ht="15.75" customHeight="1" x14ac:dyDescent="0.25">
      <c r="A51" s="85" t="s">
        <v>47</v>
      </c>
      <c r="B51" s="86"/>
      <c r="C51" s="87"/>
      <c r="D51" s="83">
        <v>2</v>
      </c>
      <c r="E51" s="17">
        <f>D51*C52</f>
        <v>0</v>
      </c>
      <c r="F51" s="51"/>
    </row>
    <row r="52" spans="1:6" s="11" customFormat="1" ht="15.75" customHeight="1" x14ac:dyDescent="0.25">
      <c r="A52" s="82" t="s">
        <v>9</v>
      </c>
      <c r="B52" s="82"/>
      <c r="C52" s="13">
        <f>'LOT 2 BPU'!D29</f>
        <v>0</v>
      </c>
      <c r="D52" s="84"/>
      <c r="E52" s="17">
        <f>E51*1.2</f>
        <v>0</v>
      </c>
      <c r="F52" s="51"/>
    </row>
    <row r="53" spans="1:6" s="11" customFormat="1" ht="15.75" customHeight="1" x14ac:dyDescent="0.25">
      <c r="A53" s="82" t="s">
        <v>10</v>
      </c>
      <c r="B53" s="82"/>
      <c r="C53" s="13">
        <f>C52*1.2</f>
        <v>0</v>
      </c>
      <c r="D53" s="48"/>
      <c r="E53" s="52"/>
      <c r="F53" s="51"/>
    </row>
    <row r="54" spans="1:6" s="11" customFormat="1" ht="15.75" customHeight="1" x14ac:dyDescent="0.25">
      <c r="A54" s="85" t="s">
        <v>48</v>
      </c>
      <c r="B54" s="86"/>
      <c r="C54" s="87"/>
      <c r="D54" s="83">
        <v>5000</v>
      </c>
      <c r="E54" s="17">
        <f>D54*C55</f>
        <v>0</v>
      </c>
      <c r="F54" s="51"/>
    </row>
    <row r="55" spans="1:6" s="11" customFormat="1" ht="15.75" customHeight="1" x14ac:dyDescent="0.25">
      <c r="A55" s="82" t="s">
        <v>9</v>
      </c>
      <c r="B55" s="82"/>
      <c r="C55" s="13">
        <f>'LOT 2 BPU'!D30</f>
        <v>0</v>
      </c>
      <c r="D55" s="84"/>
      <c r="E55" s="17">
        <f>E54*1.2</f>
        <v>0</v>
      </c>
      <c r="F55" s="51"/>
    </row>
    <row r="56" spans="1:6" s="11" customFormat="1" ht="15.75" customHeight="1" x14ac:dyDescent="0.25">
      <c r="A56" s="82" t="s">
        <v>10</v>
      </c>
      <c r="B56" s="82"/>
      <c r="C56" s="13">
        <f>C55*1.2</f>
        <v>0</v>
      </c>
      <c r="D56" s="48"/>
      <c r="E56" s="52"/>
      <c r="F56" s="51"/>
    </row>
    <row r="57" spans="1:6" s="11" customFormat="1" ht="15.75" customHeight="1" x14ac:dyDescent="0.25">
      <c r="A57" s="85" t="s">
        <v>49</v>
      </c>
      <c r="B57" s="86"/>
      <c r="C57" s="87"/>
      <c r="D57" s="83">
        <v>30</v>
      </c>
      <c r="E57" s="17">
        <f>D57*C58</f>
        <v>0</v>
      </c>
      <c r="F57" s="51"/>
    </row>
    <row r="58" spans="1:6" s="11" customFormat="1" ht="15.75" customHeight="1" x14ac:dyDescent="0.25">
      <c r="A58" s="82" t="s">
        <v>9</v>
      </c>
      <c r="B58" s="82"/>
      <c r="C58" s="13">
        <f>'LOT 2 BPU'!D31</f>
        <v>0</v>
      </c>
      <c r="D58" s="84"/>
      <c r="E58" s="17">
        <f>E57*1.2</f>
        <v>0</v>
      </c>
      <c r="F58" s="51"/>
    </row>
    <row r="59" spans="1:6" s="11" customFormat="1" ht="15.75" customHeight="1" x14ac:dyDescent="0.25">
      <c r="A59" s="82" t="s">
        <v>10</v>
      </c>
      <c r="B59" s="82"/>
      <c r="C59" s="13">
        <f>C58*1.2</f>
        <v>0</v>
      </c>
      <c r="D59" s="48"/>
      <c r="E59" s="52"/>
      <c r="F59" s="51"/>
    </row>
    <row r="60" spans="1:6" s="11" customFormat="1" ht="15.75" customHeight="1" x14ac:dyDescent="0.25">
      <c r="A60" s="85" t="s">
        <v>50</v>
      </c>
      <c r="B60" s="86"/>
      <c r="C60" s="87"/>
      <c r="D60" s="83">
        <v>25</v>
      </c>
      <c r="E60" s="17">
        <f>D60*C61</f>
        <v>0</v>
      </c>
      <c r="F60" s="51"/>
    </row>
    <row r="61" spans="1:6" s="11" customFormat="1" ht="15.75" customHeight="1" x14ac:dyDescent="0.25">
      <c r="A61" s="82" t="s">
        <v>9</v>
      </c>
      <c r="B61" s="82"/>
      <c r="C61" s="13">
        <f>'LOT 2 BPU'!D32</f>
        <v>0</v>
      </c>
      <c r="D61" s="84"/>
      <c r="E61" s="17">
        <f>E60*1.2</f>
        <v>0</v>
      </c>
      <c r="F61" s="51"/>
    </row>
    <row r="62" spans="1:6" s="11" customFormat="1" ht="15.75" customHeight="1" x14ac:dyDescent="0.25">
      <c r="A62" s="82" t="s">
        <v>10</v>
      </c>
      <c r="B62" s="82"/>
      <c r="C62" s="13">
        <f>C61*1.2</f>
        <v>0</v>
      </c>
      <c r="D62" s="48"/>
      <c r="E62" s="52"/>
      <c r="F62" s="51"/>
    </row>
    <row r="63" spans="1:6" s="11" customFormat="1" ht="15.75" customHeight="1" x14ac:dyDescent="0.25">
      <c r="A63" s="85" t="s">
        <v>51</v>
      </c>
      <c r="B63" s="86"/>
      <c r="C63" s="87"/>
      <c r="D63" s="83">
        <v>10</v>
      </c>
      <c r="E63" s="17">
        <f>D63*C64</f>
        <v>0</v>
      </c>
      <c r="F63" s="51"/>
    </row>
    <row r="64" spans="1:6" s="11" customFormat="1" ht="15.75" customHeight="1" x14ac:dyDescent="0.25">
      <c r="A64" s="82" t="s">
        <v>9</v>
      </c>
      <c r="B64" s="82"/>
      <c r="C64" s="13">
        <f>'LOT 2 BPU'!D33</f>
        <v>0</v>
      </c>
      <c r="D64" s="84"/>
      <c r="E64" s="17">
        <f>E63*1.2</f>
        <v>0</v>
      </c>
      <c r="F64" s="51"/>
    </row>
    <row r="65" spans="1:6" s="11" customFormat="1" ht="15.75" customHeight="1" x14ac:dyDescent="0.25">
      <c r="A65" s="82" t="s">
        <v>10</v>
      </c>
      <c r="B65" s="82"/>
      <c r="C65" s="13">
        <f>C64*1.2</f>
        <v>0</v>
      </c>
      <c r="D65" s="48"/>
      <c r="E65" s="52"/>
      <c r="F65" s="51"/>
    </row>
    <row r="66" spans="1:6" s="11" customFormat="1" ht="15.75" customHeight="1" x14ac:dyDescent="0.25">
      <c r="A66" s="85" t="s">
        <v>52</v>
      </c>
      <c r="B66" s="86"/>
      <c r="C66" s="87"/>
      <c r="D66" s="83">
        <v>10</v>
      </c>
      <c r="E66" s="17">
        <f>D66*C67</f>
        <v>0</v>
      </c>
      <c r="F66" s="51"/>
    </row>
    <row r="67" spans="1:6" s="11" customFormat="1" ht="15.75" customHeight="1" x14ac:dyDescent="0.25">
      <c r="A67" s="82" t="s">
        <v>9</v>
      </c>
      <c r="B67" s="82"/>
      <c r="C67" s="13">
        <f>'LOT 2 BPU'!D34</f>
        <v>0</v>
      </c>
      <c r="D67" s="84"/>
      <c r="E67" s="17">
        <f>E66*1.2</f>
        <v>0</v>
      </c>
      <c r="F67" s="51"/>
    </row>
    <row r="68" spans="1:6" s="11" customFormat="1" ht="15.75" customHeight="1" x14ac:dyDescent="0.25">
      <c r="A68" s="82" t="s">
        <v>10</v>
      </c>
      <c r="B68" s="82"/>
      <c r="C68" s="13">
        <f>C67*1.2</f>
        <v>0</v>
      </c>
      <c r="D68" s="48"/>
      <c r="E68" s="52"/>
      <c r="F68" s="51"/>
    </row>
    <row r="69" spans="1:6" s="11" customFormat="1" ht="15.75" customHeight="1" x14ac:dyDescent="0.25">
      <c r="A69" s="85" t="s">
        <v>53</v>
      </c>
      <c r="B69" s="86"/>
      <c r="C69" s="87"/>
      <c r="D69" s="83">
        <v>10</v>
      </c>
      <c r="E69" s="17">
        <f>D69*C70</f>
        <v>0</v>
      </c>
      <c r="F69" s="51"/>
    </row>
    <row r="70" spans="1:6" s="11" customFormat="1" ht="15.75" customHeight="1" x14ac:dyDescent="0.25">
      <c r="A70" s="82" t="s">
        <v>9</v>
      </c>
      <c r="B70" s="82"/>
      <c r="C70" s="13">
        <f>'LOT 2 BPU'!D35</f>
        <v>0</v>
      </c>
      <c r="D70" s="84"/>
      <c r="E70" s="17">
        <f>E69*1.2</f>
        <v>0</v>
      </c>
      <c r="F70" s="51"/>
    </row>
    <row r="71" spans="1:6" s="11" customFormat="1" ht="15.75" customHeight="1" x14ac:dyDescent="0.25">
      <c r="A71" s="82" t="s">
        <v>10</v>
      </c>
      <c r="B71" s="82"/>
      <c r="C71" s="13">
        <f>C70*1.2</f>
        <v>0</v>
      </c>
      <c r="D71" s="96"/>
      <c r="E71" s="97"/>
      <c r="F71" s="51"/>
    </row>
    <row r="72" spans="1:6" s="11" customFormat="1" ht="15.75" customHeight="1" x14ac:dyDescent="0.25">
      <c r="A72" s="49"/>
      <c r="B72" s="44"/>
      <c r="C72" s="50"/>
      <c r="D72" s="101"/>
      <c r="E72" s="102"/>
      <c r="F72" s="51"/>
    </row>
    <row r="73" spans="1:6" ht="49.5" customHeight="1" x14ac:dyDescent="0.25">
      <c r="A73" s="115" t="s">
        <v>32</v>
      </c>
      <c r="B73" s="116"/>
      <c r="C73" s="116"/>
      <c r="D73" s="117"/>
      <c r="E73" s="19">
        <f>E11+E14+E17+E20+E23+E26+E29+E32+E35+E38+E41+E44+E48+E51+E54+E57+E60+E63+E66+E69</f>
        <v>0</v>
      </c>
    </row>
    <row r="74" spans="1:6" ht="35.25" customHeight="1" thickBot="1" x14ac:dyDescent="0.3">
      <c r="A74" s="118" t="s">
        <v>54</v>
      </c>
      <c r="B74" s="119"/>
      <c r="C74" s="119"/>
      <c r="D74" s="119"/>
      <c r="E74" s="53">
        <f>E73*1.2</f>
        <v>0</v>
      </c>
    </row>
    <row r="75" spans="1:6" ht="24.9" customHeight="1" x14ac:dyDescent="0.25">
      <c r="A75" s="103" t="s">
        <v>33</v>
      </c>
      <c r="B75" s="104"/>
      <c r="C75" s="104"/>
      <c r="D75" s="104"/>
      <c r="E75" s="105"/>
    </row>
    <row r="76" spans="1:6" ht="24.9" customHeight="1" x14ac:dyDescent="0.25">
      <c r="A76" s="106" t="s">
        <v>34</v>
      </c>
      <c r="B76" s="107"/>
      <c r="C76" s="107"/>
      <c r="D76" s="107"/>
      <c r="E76" s="108"/>
    </row>
    <row r="77" spans="1:6" ht="21.75" customHeight="1" x14ac:dyDescent="0.25">
      <c r="A77" s="109" t="s">
        <v>9</v>
      </c>
      <c r="B77" s="110"/>
      <c r="C77" s="110"/>
      <c r="D77" s="111"/>
      <c r="E77" s="26">
        <f>('LOT 2 DPGF'!D12)*4</f>
        <v>0</v>
      </c>
    </row>
    <row r="78" spans="1:6" ht="30.75" customHeight="1" x14ac:dyDescent="0.25">
      <c r="A78" s="120" t="s">
        <v>10</v>
      </c>
      <c r="B78" s="121"/>
      <c r="C78" s="121"/>
      <c r="D78" s="122"/>
      <c r="E78" s="35">
        <f>E77*1.2</f>
        <v>0</v>
      </c>
    </row>
    <row r="79" spans="1:6" ht="24" customHeight="1" x14ac:dyDescent="0.25">
      <c r="A79" s="123" t="s">
        <v>35</v>
      </c>
      <c r="B79" s="124"/>
      <c r="C79" s="124"/>
      <c r="D79" s="124"/>
      <c r="E79" s="125"/>
    </row>
    <row r="80" spans="1:6" ht="24.75" customHeight="1" x14ac:dyDescent="0.25">
      <c r="A80" s="109" t="s">
        <v>9</v>
      </c>
      <c r="B80" s="110"/>
      <c r="C80" s="110"/>
      <c r="D80" s="111"/>
      <c r="E80" s="26">
        <f>E73*4</f>
        <v>0</v>
      </c>
    </row>
    <row r="81" spans="1:5" ht="21" customHeight="1" thickBot="1" x14ac:dyDescent="0.3">
      <c r="A81" s="126" t="s">
        <v>10</v>
      </c>
      <c r="B81" s="127"/>
      <c r="C81" s="127"/>
      <c r="D81" s="128"/>
      <c r="E81" s="35">
        <f>E80*1.2</f>
        <v>0</v>
      </c>
    </row>
    <row r="82" spans="1:5" ht="27.75" customHeight="1" thickBot="1" x14ac:dyDescent="0.3">
      <c r="A82" s="40"/>
      <c r="B82" s="41"/>
      <c r="C82" s="41"/>
      <c r="D82" s="41"/>
      <c r="E82" s="42"/>
    </row>
    <row r="83" spans="1:5" ht="28.5" customHeight="1" thickBot="1" x14ac:dyDescent="0.3">
      <c r="A83" s="112" t="s">
        <v>36</v>
      </c>
      <c r="B83" s="113"/>
      <c r="C83" s="113"/>
      <c r="D83" s="114"/>
      <c r="E83" s="36">
        <f>E77+E80</f>
        <v>0</v>
      </c>
    </row>
    <row r="84" spans="1:5" ht="63.75" customHeight="1" thickBot="1" x14ac:dyDescent="0.3">
      <c r="A84" s="112" t="s">
        <v>37</v>
      </c>
      <c r="B84" s="113"/>
      <c r="C84" s="113"/>
      <c r="D84" s="114"/>
      <c r="E84" s="25">
        <f>E83*1.2</f>
        <v>0</v>
      </c>
    </row>
  </sheetData>
  <mergeCells count="100">
    <mergeCell ref="A84:D84"/>
    <mergeCell ref="A73:D73"/>
    <mergeCell ref="A74:D74"/>
    <mergeCell ref="A78:D78"/>
    <mergeCell ref="A79:E79"/>
    <mergeCell ref="A80:D80"/>
    <mergeCell ref="A81:D81"/>
    <mergeCell ref="A83:D83"/>
    <mergeCell ref="D72:E72"/>
    <mergeCell ref="D71:E71"/>
    <mergeCell ref="A75:E75"/>
    <mergeCell ref="A76:E76"/>
    <mergeCell ref="A77:D77"/>
    <mergeCell ref="D57:D58"/>
    <mergeCell ref="D60:D61"/>
    <mergeCell ref="D63:D64"/>
    <mergeCell ref="D66:D67"/>
    <mergeCell ref="D69:D70"/>
    <mergeCell ref="A64:B64"/>
    <mergeCell ref="A62:B62"/>
    <mergeCell ref="A61:B61"/>
    <mergeCell ref="A59:B59"/>
    <mergeCell ref="A58:B58"/>
    <mergeCell ref="A60:C60"/>
    <mergeCell ref="A63:C63"/>
    <mergeCell ref="D46:E46"/>
    <mergeCell ref="A48:C48"/>
    <mergeCell ref="A51:C51"/>
    <mergeCell ref="A54:C54"/>
    <mergeCell ref="A57:C57"/>
    <mergeCell ref="A46:B46"/>
    <mergeCell ref="A56:B56"/>
    <mergeCell ref="A55:B55"/>
    <mergeCell ref="A53:B53"/>
    <mergeCell ref="A52:B52"/>
    <mergeCell ref="A50:B50"/>
    <mergeCell ref="A49:B49"/>
    <mergeCell ref="A47:E47"/>
    <mergeCell ref="D48:D49"/>
    <mergeCell ref="D51:D52"/>
    <mergeCell ref="D54:D55"/>
    <mergeCell ref="A66:C66"/>
    <mergeCell ref="A69:C69"/>
    <mergeCell ref="A70:B70"/>
    <mergeCell ref="A71:B71"/>
    <mergeCell ref="A68:B68"/>
    <mergeCell ref="A67:B67"/>
    <mergeCell ref="A65:B65"/>
    <mergeCell ref="A19:E19"/>
    <mergeCell ref="A20:B20"/>
    <mergeCell ref="D20:D21"/>
    <mergeCell ref="A21:B21"/>
    <mergeCell ref="A27:B27"/>
    <mergeCell ref="A22:E22"/>
    <mergeCell ref="A23:B23"/>
    <mergeCell ref="D23:D24"/>
    <mergeCell ref="A24:B24"/>
    <mergeCell ref="A25:E25"/>
    <mergeCell ref="A26:B26"/>
    <mergeCell ref="D26:D27"/>
    <mergeCell ref="A30:B30"/>
    <mergeCell ref="A33:B33"/>
    <mergeCell ref="A45:B45"/>
    <mergeCell ref="A13:E13"/>
    <mergeCell ref="A14:B14"/>
    <mergeCell ref="D14:D15"/>
    <mergeCell ref="A15:B15"/>
    <mergeCell ref="A16:E16"/>
    <mergeCell ref="A39:B39"/>
    <mergeCell ref="D38:D39"/>
    <mergeCell ref="A40:B40"/>
    <mergeCell ref="B1:E1"/>
    <mergeCell ref="A6:E6"/>
    <mergeCell ref="A8:B8"/>
    <mergeCell ref="A10:E10"/>
    <mergeCell ref="A11:B11"/>
    <mergeCell ref="D11:D12"/>
    <mergeCell ref="A12:B12"/>
    <mergeCell ref="B3:E3"/>
    <mergeCell ref="D4:E4"/>
    <mergeCell ref="A9:E9"/>
    <mergeCell ref="A17:B17"/>
    <mergeCell ref="D17:D18"/>
    <mergeCell ref="A18:B18"/>
    <mergeCell ref="A42:B42"/>
    <mergeCell ref="D41:D42"/>
    <mergeCell ref="A43:B43"/>
    <mergeCell ref="D44:D45"/>
    <mergeCell ref="A28:E28"/>
    <mergeCell ref="A29:B29"/>
    <mergeCell ref="D29:D30"/>
    <mergeCell ref="A31:E31"/>
    <mergeCell ref="A32:B32"/>
    <mergeCell ref="D32:D33"/>
    <mergeCell ref="A35:C35"/>
    <mergeCell ref="A34:E34"/>
    <mergeCell ref="A44:C44"/>
    <mergeCell ref="A36:B36"/>
    <mergeCell ref="D35:D36"/>
    <mergeCell ref="A37:B37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2 DPGF</vt:lpstr>
      <vt:lpstr>LOT 2 BPU</vt:lpstr>
      <vt:lpstr>LOT 2 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Delavier, Maud</cp:lastModifiedBy>
  <cp:lastPrinted>2019-10-05T15:57:19Z</cp:lastPrinted>
  <dcterms:created xsi:type="dcterms:W3CDTF">2015-03-26T15:00:12Z</dcterms:created>
  <dcterms:modified xsi:type="dcterms:W3CDTF">2026-01-09T14:18:46Z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2022-03-04T10:10:48Z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a3ab13e8-6a4a-430c-a641-b9fc2c1430e4</vt:lpwstr>
  </property>
  <property fmtid="{D5CDD505-2E9C-101B-9397-08002B2CF9AE}" pid="8" name="MSIP_Label_1387ec98-8aff-418c-9455-dc857e1ea7dc_ContentBits">
    <vt:lpwstr>2</vt:lpwstr>
  </property>
</Properties>
</file>